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A5F" lockStructure="1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7" i="1" l="1"/>
  <c r="D21" i="1" s="1"/>
  <c r="D22" i="1" s="1"/>
  <c r="D23" i="1" s="1"/>
  <c r="D32" i="1"/>
  <c r="D20" i="1"/>
  <c r="D31" i="1" l="1"/>
  <c r="D38" i="1" l="1"/>
  <c r="D39" i="1" s="1"/>
  <c r="D40" i="1" s="1"/>
  <c r="E46" i="1" s="1"/>
  <c r="D33" i="1"/>
  <c r="D44" i="1" s="1"/>
  <c r="E45" i="1" s="1"/>
  <c r="E47" i="1" l="1"/>
</calcChain>
</file>

<file path=xl/sharedStrings.xml><?xml version="1.0" encoding="utf-8"?>
<sst xmlns="http://schemas.openxmlformats.org/spreadsheetml/2006/main" count="57" uniqueCount="45">
  <si>
    <t>Cost Savings with FlowStop  Valve</t>
  </si>
  <si>
    <t>Inputs</t>
  </si>
  <si>
    <t>Water Depth</t>
  </si>
  <si>
    <t>ft</t>
  </si>
  <si>
    <t>Air Gap</t>
  </si>
  <si>
    <t>Mud Weight</t>
  </si>
  <si>
    <t>ppg</t>
  </si>
  <si>
    <t>Seawater Density</t>
  </si>
  <si>
    <t>Pump &amp; Dump Interval</t>
  </si>
  <si>
    <t>Stand Length</t>
  </si>
  <si>
    <t>Survey Frequency</t>
  </si>
  <si>
    <t>Mud Cost</t>
  </si>
  <si>
    <t>$/bbl</t>
  </si>
  <si>
    <t>Flow Rate</t>
  </si>
  <si>
    <t>gpm</t>
  </si>
  <si>
    <t>Spread Rate</t>
  </si>
  <si>
    <t>$/day</t>
  </si>
  <si>
    <t>Drillpipe Capacity</t>
  </si>
  <si>
    <t>bbl/ft</t>
  </si>
  <si>
    <t>Calculated Values</t>
  </si>
  <si>
    <t>Connections</t>
  </si>
  <si>
    <t>each</t>
  </si>
  <si>
    <t>PSI Differential</t>
  </si>
  <si>
    <t>psi</t>
  </si>
  <si>
    <t>Fluid Level Drop</t>
  </si>
  <si>
    <t>bbls mud lost/connection</t>
  </si>
  <si>
    <t>bbls</t>
  </si>
  <si>
    <t>B. Mud Lost to Pump Up Survey</t>
  </si>
  <si>
    <t>-Consider that need to pump out air bubble to communicate with MWD</t>
  </si>
  <si>
    <t>-Need to displace entire string</t>
  </si>
  <si>
    <t>String Volume</t>
  </si>
  <si>
    <t>Surveys</t>
  </si>
  <si>
    <t>ea</t>
  </si>
  <si>
    <t>Mud Lost for Surveying</t>
  </si>
  <si>
    <t>min</t>
  </si>
  <si>
    <t>hrs</t>
  </si>
  <si>
    <t>Total Mud Savings ($)</t>
  </si>
  <si>
    <t>Total Time Savings ($)</t>
  </si>
  <si>
    <t>Survey/stand</t>
  </si>
  <si>
    <t>Totals</t>
  </si>
  <si>
    <t>C. Time Taken to Fill String and Survey</t>
  </si>
  <si>
    <t>Time/Survey</t>
  </si>
  <si>
    <t>Total  Survey Time</t>
  </si>
  <si>
    <t>A. Mud Lost/Connection Due to U-Tubing</t>
  </si>
  <si>
    <t>Total Savings w/ FlowStop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</si>
</sst>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7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6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3" fillId="4" borderId="1" xfId="0" applyFont="1" applyFill="1" applyBorder="1"/>
    <xf numFmtId="0" fontId="0" fillId="0" borderId="2" xfId="0" applyBorder="1"/>
    <xf numFmtId="0" fontId="0" fillId="0" borderId="2" xfId="0" applyFill="1" applyBorder="1"/>
    <xf numFmtId="0" fontId="3" fillId="4" borderId="3" xfId="0" applyFont="1" applyFill="1" applyBorder="1"/>
    <xf numFmtId="0" fontId="3" fillId="0" borderId="0" xfId="0" applyFont="1" applyFill="1"/>
    <xf numFmtId="0" fontId="0" fillId="0" borderId="0" xfId="0" applyFill="1"/>
    <xf numFmtId="0" fontId="6" fillId="0" borderId="1" xfId="0" applyFont="1" applyFill="1" applyBorder="1"/>
    <xf numFmtId="164" fontId="0" fillId="0" borderId="0" xfId="0" applyNumberFormat="1" applyFill="1" applyBorder="1"/>
    <xf numFmtId="1" fontId="0" fillId="0" borderId="0" xfId="0" applyNumberFormat="1" applyFill="1" applyBorder="1"/>
    <xf numFmtId="0" fontId="5" fillId="6" borderId="3" xfId="0" applyFont="1" applyFill="1" applyBorder="1"/>
    <xf numFmtId="164" fontId="0" fillId="6" borderId="4" xfId="0" applyNumberFormat="1" applyFill="1" applyBorder="1"/>
    <xf numFmtId="0" fontId="0" fillId="6" borderId="5" xfId="0" applyFill="1" applyBorder="1"/>
    <xf numFmtId="0" fontId="5" fillId="0" borderId="0" xfId="0" applyFont="1" applyFill="1" applyBorder="1"/>
    <xf numFmtId="0" fontId="0" fillId="0" borderId="0" xfId="0" quotePrefix="1" applyFill="1"/>
    <xf numFmtId="1" fontId="0" fillId="0" borderId="0" xfId="0" applyNumberFormat="1" applyBorder="1"/>
    <xf numFmtId="0" fontId="4" fillId="6" borderId="5" xfId="0" applyFont="1" applyFill="1" applyBorder="1"/>
    <xf numFmtId="0" fontId="6" fillId="0" borderId="0" xfId="0" applyFont="1" applyFill="1" applyBorder="1"/>
    <xf numFmtId="0" fontId="0" fillId="0" borderId="0" xfId="0" applyBorder="1"/>
    <xf numFmtId="2" fontId="0" fillId="0" borderId="0" xfId="0" applyNumberFormat="1" applyBorder="1"/>
    <xf numFmtId="0" fontId="0" fillId="0" borderId="1" xfId="0" applyBorder="1"/>
    <xf numFmtId="165" fontId="4" fillId="0" borderId="0" xfId="1" applyNumberFormat="1" applyFont="1" applyBorder="1"/>
    <xf numFmtId="0" fontId="4" fillId="5" borderId="0" xfId="0" applyFont="1" applyFill="1" applyBorder="1"/>
    <xf numFmtId="0" fontId="4" fillId="5" borderId="4" xfId="0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5" xfId="0" applyFont="1" applyBorder="1"/>
    <xf numFmtId="1" fontId="4" fillId="5" borderId="0" xfId="0" applyNumberFormat="1" applyFont="1" applyFill="1" applyBorder="1"/>
    <xf numFmtId="164" fontId="4" fillId="5" borderId="0" xfId="0" applyNumberFormat="1" applyFont="1" applyFill="1" applyBorder="1"/>
    <xf numFmtId="165" fontId="4" fillId="5" borderId="0" xfId="1" applyNumberFormat="1" applyFont="1" applyFill="1" applyBorder="1"/>
    <xf numFmtId="0" fontId="0" fillId="6" borderId="0" xfId="0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/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164" fontId="4" fillId="6" borderId="12" xfId="0" applyNumberFormat="1" applyFont="1" applyFill="1" applyBorder="1"/>
    <xf numFmtId="0" fontId="4" fillId="6" borderId="13" xfId="0" applyFont="1" applyFill="1" applyBorder="1"/>
    <xf numFmtId="165" fontId="4" fillId="6" borderId="4" xfId="1" applyNumberFormat="1" applyFont="1" applyFill="1" applyBorder="1"/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Fill="1" applyBorder="1"/>
    <xf numFmtId="167" fontId="4" fillId="6" borderId="10" xfId="2" applyNumberFormat="1" applyFont="1" applyFill="1" applyBorder="1"/>
    <xf numFmtId="167" fontId="4" fillId="6" borderId="18" xfId="2" applyNumberFormat="1" applyFont="1" applyFill="1" applyBorder="1"/>
    <xf numFmtId="0" fontId="7" fillId="2" borderId="19" xfId="3" applyFont="1" applyBorder="1" applyAlignment="1">
      <alignment horizontal="left"/>
    </xf>
    <xf numFmtId="0" fontId="7" fillId="2" borderId="20" xfId="3" applyFont="1" applyBorder="1" applyAlignment="1">
      <alignment horizontal="left"/>
    </xf>
    <xf numFmtId="167" fontId="7" fillId="2" borderId="13" xfId="3" applyNumberFormat="1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1" xfId="0" applyFont="1" applyFill="1" applyBorder="1" applyAlignment="1"/>
    <xf numFmtId="0" fontId="5" fillId="3" borderId="20" xfId="0" applyFont="1" applyFill="1" applyBorder="1" applyAlignment="1"/>
    <xf numFmtId="0" fontId="5" fillId="3" borderId="22" xfId="0" applyFont="1" applyFill="1" applyBorder="1" applyAlignment="1"/>
    <xf numFmtId="0" fontId="4" fillId="6" borderId="9" xfId="0" applyFont="1" applyFill="1" applyBorder="1"/>
    <xf numFmtId="0" fontId="4" fillId="6" borderId="17" xfId="0" applyFont="1" applyFill="1" applyBorder="1"/>
    <xf numFmtId="0" fontId="0" fillId="6" borderId="4" xfId="0" applyFill="1" applyBorder="1"/>
  </cellXfs>
  <cellStyles count="4">
    <cellStyle name="Comma" xfId="1" builtinId="3"/>
    <cellStyle name="Currency" xfId="2" builtinId="4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0</xdr:row>
      <xdr:rowOff>0</xdr:rowOff>
    </xdr:from>
    <xdr:to>
      <xdr:col>6</xdr:col>
      <xdr:colOff>582964</xdr:colOff>
      <xdr:row>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0"/>
          <a:ext cx="878239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tabSelected="1" topLeftCell="A23" workbookViewId="0">
      <selection activeCell="I35" sqref="I35"/>
    </sheetView>
  </sheetViews>
  <sheetFormatPr defaultRowHeight="15" x14ac:dyDescent="0.25"/>
  <cols>
    <col min="2" max="2" width="15.7109375" customWidth="1"/>
    <col min="3" max="3" width="23.28515625" customWidth="1"/>
    <col min="4" max="4" width="13.140625" customWidth="1"/>
    <col min="5" max="6" width="15.7109375" customWidth="1"/>
  </cols>
  <sheetData>
    <row r="1" spans="2:7" x14ac:dyDescent="0.25">
      <c r="C1" s="52" t="s">
        <v>0</v>
      </c>
      <c r="D1" s="52"/>
      <c r="E1" s="52"/>
    </row>
    <row r="2" spans="2:7" ht="15.75" thickBot="1" x14ac:dyDescent="0.3">
      <c r="B2" s="1"/>
      <c r="C2" s="53"/>
      <c r="D2" s="53"/>
      <c r="E2" s="53"/>
      <c r="F2" s="1"/>
      <c r="G2" s="1"/>
    </row>
    <row r="4" spans="2:7" x14ac:dyDescent="0.25">
      <c r="B4" s="2" t="s">
        <v>43</v>
      </c>
    </row>
    <row r="5" spans="2:7" ht="15.75" thickBot="1" x14ac:dyDescent="0.3"/>
    <row r="6" spans="2:7" x14ac:dyDescent="0.25">
      <c r="C6" s="54" t="s">
        <v>1</v>
      </c>
      <c r="D6" s="55"/>
      <c r="E6" s="56"/>
    </row>
    <row r="7" spans="2:7" x14ac:dyDescent="0.25">
      <c r="C7" s="3" t="s">
        <v>2</v>
      </c>
      <c r="D7" s="29">
        <f>1975*3.281</f>
        <v>6479.9750000000004</v>
      </c>
      <c r="E7" s="26" t="s">
        <v>3</v>
      </c>
    </row>
    <row r="8" spans="2:7" x14ac:dyDescent="0.25">
      <c r="C8" s="3" t="s">
        <v>4</v>
      </c>
      <c r="D8" s="30">
        <v>82</v>
      </c>
      <c r="E8" s="26" t="s">
        <v>3</v>
      </c>
    </row>
    <row r="9" spans="2:7" x14ac:dyDescent="0.25">
      <c r="C9" s="3" t="s">
        <v>5</v>
      </c>
      <c r="D9" s="24">
        <v>12</v>
      </c>
      <c r="E9" s="26" t="s">
        <v>6</v>
      </c>
    </row>
    <row r="10" spans="2:7" x14ac:dyDescent="0.25">
      <c r="C10" s="3" t="s">
        <v>7</v>
      </c>
      <c r="D10" s="24">
        <v>8.6</v>
      </c>
      <c r="E10" s="26" t="s">
        <v>6</v>
      </c>
    </row>
    <row r="11" spans="2:7" x14ac:dyDescent="0.25">
      <c r="C11" s="3" t="s">
        <v>8</v>
      </c>
      <c r="D11" s="24">
        <v>2500</v>
      </c>
      <c r="E11" s="27" t="s">
        <v>3</v>
      </c>
    </row>
    <row r="12" spans="2:7" x14ac:dyDescent="0.25">
      <c r="C12" s="3" t="s">
        <v>9</v>
      </c>
      <c r="D12" s="24">
        <v>90</v>
      </c>
      <c r="E12" s="27" t="s">
        <v>3</v>
      </c>
    </row>
    <row r="13" spans="2:7" x14ac:dyDescent="0.25">
      <c r="C13" s="3" t="s">
        <v>10</v>
      </c>
      <c r="D13" s="24">
        <v>1</v>
      </c>
      <c r="E13" s="27" t="s">
        <v>38</v>
      </c>
    </row>
    <row r="14" spans="2:7" x14ac:dyDescent="0.25">
      <c r="C14" s="3" t="s">
        <v>11</v>
      </c>
      <c r="D14" s="24">
        <v>50</v>
      </c>
      <c r="E14" s="27" t="s">
        <v>12</v>
      </c>
    </row>
    <row r="15" spans="2:7" x14ac:dyDescent="0.25">
      <c r="C15" s="3" t="s">
        <v>13</v>
      </c>
      <c r="D15" s="24">
        <v>1200</v>
      </c>
      <c r="E15" s="27" t="s">
        <v>14</v>
      </c>
    </row>
    <row r="16" spans="2:7" x14ac:dyDescent="0.25">
      <c r="C16" s="3" t="s">
        <v>15</v>
      </c>
      <c r="D16" s="31">
        <v>600000</v>
      </c>
      <c r="E16" s="27" t="s">
        <v>16</v>
      </c>
    </row>
    <row r="17" spans="2:7" ht="15.75" thickBot="1" x14ac:dyDescent="0.3">
      <c r="C17" s="6" t="s">
        <v>17</v>
      </c>
      <c r="D17" s="25">
        <v>3.2000000000000001E-2</v>
      </c>
      <c r="E17" s="28" t="s">
        <v>18</v>
      </c>
    </row>
    <row r="18" spans="2:7" ht="15.75" thickBot="1" x14ac:dyDescent="0.3">
      <c r="B18" s="7"/>
      <c r="C18" s="8"/>
      <c r="D18" s="8"/>
      <c r="E18" s="8"/>
      <c r="F18" s="8"/>
      <c r="G18" s="8"/>
    </row>
    <row r="19" spans="2:7" x14ac:dyDescent="0.25">
      <c r="B19" s="8"/>
      <c r="C19" s="57" t="s">
        <v>19</v>
      </c>
      <c r="D19" s="58"/>
      <c r="E19" s="59"/>
      <c r="F19" s="8"/>
      <c r="G19" s="8"/>
    </row>
    <row r="20" spans="2:7" x14ac:dyDescent="0.25">
      <c r="B20" s="8"/>
      <c r="C20" s="22" t="s">
        <v>20</v>
      </c>
      <c r="D20" s="17">
        <f>D11/D12</f>
        <v>27.777777777777779</v>
      </c>
      <c r="E20" s="4" t="s">
        <v>21</v>
      </c>
      <c r="F20" s="8"/>
      <c r="G20" s="8"/>
    </row>
    <row r="21" spans="2:7" x14ac:dyDescent="0.25">
      <c r="B21" s="8"/>
      <c r="C21" s="9" t="s">
        <v>22</v>
      </c>
      <c r="D21" s="10">
        <f>(D7+D8)*D9*0.052-D10*D7*0.052</f>
        <v>1196.8275800000001</v>
      </c>
      <c r="E21" s="5" t="s">
        <v>23</v>
      </c>
      <c r="F21" s="8"/>
      <c r="G21" s="8"/>
    </row>
    <row r="22" spans="2:7" x14ac:dyDescent="0.25">
      <c r="B22" s="8"/>
      <c r="C22" s="9" t="s">
        <v>24</v>
      </c>
      <c r="D22" s="11">
        <f>D21/(0.052*D9)</f>
        <v>1917.9929166666668</v>
      </c>
      <c r="E22" s="5" t="s">
        <v>3</v>
      </c>
      <c r="F22" s="8"/>
      <c r="G22" s="8"/>
    </row>
    <row r="23" spans="2:7" ht="15.75" thickBot="1" x14ac:dyDescent="0.3">
      <c r="B23" s="8"/>
      <c r="C23" s="12" t="s">
        <v>25</v>
      </c>
      <c r="D23" s="13">
        <f>D22*D17</f>
        <v>61.375773333333342</v>
      </c>
      <c r="E23" s="14" t="s">
        <v>26</v>
      </c>
      <c r="F23" s="8"/>
      <c r="G23" s="8"/>
    </row>
    <row r="24" spans="2:7" x14ac:dyDescent="0.25">
      <c r="B24" s="7"/>
      <c r="C24" s="8"/>
      <c r="D24" s="8"/>
      <c r="E24" s="8"/>
      <c r="F24" s="8"/>
      <c r="G24" s="8"/>
    </row>
    <row r="25" spans="2:7" x14ac:dyDescent="0.25">
      <c r="B25" s="8"/>
      <c r="C25" s="8"/>
      <c r="D25" s="8"/>
      <c r="E25" s="8"/>
      <c r="F25" s="8"/>
      <c r="G25" s="8"/>
    </row>
    <row r="26" spans="2:7" x14ac:dyDescent="0.25">
      <c r="B26" s="15" t="s">
        <v>27</v>
      </c>
      <c r="C26" s="8"/>
      <c r="D26" s="8"/>
      <c r="E26" s="8"/>
      <c r="F26" s="8"/>
      <c r="G26" s="8"/>
    </row>
    <row r="27" spans="2:7" x14ac:dyDescent="0.25">
      <c r="B27" s="16" t="s">
        <v>28</v>
      </c>
      <c r="C27" s="8"/>
      <c r="D27" s="8"/>
      <c r="E27" s="8"/>
      <c r="F27" s="8"/>
      <c r="G27" s="8"/>
    </row>
    <row r="28" spans="2:7" x14ac:dyDescent="0.25">
      <c r="B28" s="16" t="s">
        <v>29</v>
      </c>
    </row>
    <row r="29" spans="2:7" ht="15.75" thickBot="1" x14ac:dyDescent="0.3">
      <c r="B29" s="16"/>
    </row>
    <row r="30" spans="2:7" x14ac:dyDescent="0.25">
      <c r="C30" s="60" t="s">
        <v>19</v>
      </c>
      <c r="D30" s="61"/>
      <c r="E30" s="62"/>
    </row>
    <row r="31" spans="2:7" x14ac:dyDescent="0.25">
      <c r="C31" s="9" t="s">
        <v>30</v>
      </c>
      <c r="D31" s="17">
        <f>(D7+D8)*D17</f>
        <v>209.98320000000001</v>
      </c>
      <c r="E31" s="4" t="s">
        <v>26</v>
      </c>
    </row>
    <row r="32" spans="2:7" x14ac:dyDescent="0.25">
      <c r="C32" s="9" t="s">
        <v>31</v>
      </c>
      <c r="D32" s="17">
        <f>D11/D12/D13</f>
        <v>27.777777777777779</v>
      </c>
      <c r="E32" s="4" t="s">
        <v>32</v>
      </c>
    </row>
    <row r="33" spans="2:5" ht="15.75" thickBot="1" x14ac:dyDescent="0.3">
      <c r="C33" s="12" t="s">
        <v>33</v>
      </c>
      <c r="D33" s="41">
        <f>D31*D32</f>
        <v>5832.8666666666668</v>
      </c>
      <c r="E33" s="18" t="s">
        <v>26</v>
      </c>
    </row>
    <row r="34" spans="2:5" x14ac:dyDescent="0.25">
      <c r="B34" s="19"/>
      <c r="C34" s="20"/>
      <c r="D34" s="20"/>
    </row>
    <row r="35" spans="2:5" x14ac:dyDescent="0.25">
      <c r="B35" s="2" t="s">
        <v>40</v>
      </c>
    </row>
    <row r="37" spans="2:5" x14ac:dyDescent="0.25">
      <c r="C37" s="35" t="s">
        <v>19</v>
      </c>
      <c r="D37" s="36"/>
      <c r="E37" s="37"/>
    </row>
    <row r="38" spans="2:5" x14ac:dyDescent="0.25">
      <c r="C38" s="33" t="s">
        <v>41</v>
      </c>
      <c r="D38" s="21">
        <f>D31/(D15/42/2)</f>
        <v>14.698824</v>
      </c>
      <c r="E38" s="34" t="s">
        <v>34</v>
      </c>
    </row>
    <row r="39" spans="2:5" x14ac:dyDescent="0.25">
      <c r="C39" s="33"/>
      <c r="D39" s="21">
        <f>D38/60</f>
        <v>0.24498040000000001</v>
      </c>
      <c r="E39" s="34" t="s">
        <v>35</v>
      </c>
    </row>
    <row r="40" spans="2:5" x14ac:dyDescent="0.25">
      <c r="C40" s="38" t="s">
        <v>42</v>
      </c>
      <c r="D40" s="39">
        <f>D39*D32</f>
        <v>6.8050111111111118</v>
      </c>
      <c r="E40" s="40" t="s">
        <v>35</v>
      </c>
    </row>
    <row r="43" spans="2:5" x14ac:dyDescent="0.25">
      <c r="C43" s="42" t="s">
        <v>39</v>
      </c>
      <c r="D43" s="43"/>
      <c r="E43" s="44"/>
    </row>
    <row r="44" spans="2:5" x14ac:dyDescent="0.25">
      <c r="C44" s="45" t="s">
        <v>36</v>
      </c>
      <c r="D44" s="23">
        <f>D20*D23+D33</f>
        <v>7537.7492592592598</v>
      </c>
      <c r="E44" s="46" t="s">
        <v>26</v>
      </c>
    </row>
    <row r="45" spans="2:5" x14ac:dyDescent="0.25">
      <c r="C45" s="63" t="s">
        <v>36</v>
      </c>
      <c r="D45" s="32"/>
      <c r="E45" s="47">
        <f>D44*D14</f>
        <v>376887.46296296298</v>
      </c>
    </row>
    <row r="46" spans="2:5" ht="15.75" thickBot="1" x14ac:dyDescent="0.3">
      <c r="C46" s="64" t="s">
        <v>37</v>
      </c>
      <c r="D46" s="65"/>
      <c r="E46" s="48">
        <f>D40*D16/24</f>
        <v>170125.27777777778</v>
      </c>
    </row>
    <row r="47" spans="2:5" ht="15.75" x14ac:dyDescent="0.25">
      <c r="C47" s="49" t="s">
        <v>44</v>
      </c>
      <c r="D47" s="50"/>
      <c r="E47" s="51">
        <f>E45+E46</f>
        <v>547012.74074074079</v>
      </c>
    </row>
  </sheetData>
  <mergeCells count="6">
    <mergeCell ref="C38:C39"/>
    <mergeCell ref="C43:E43"/>
    <mergeCell ref="C47:D47"/>
    <mergeCell ref="C1:E2"/>
    <mergeCell ref="C6:E6"/>
    <mergeCell ref="C19:E19"/>
  </mergeCells>
  <pageMargins left="0.25" right="0.25" top="0.2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DRLG Tools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DRLG Tools LLC</dc:creator>
  <cp:lastModifiedBy>Thomas Bailey</cp:lastModifiedBy>
  <cp:lastPrinted>2016-02-06T17:18:33Z</cp:lastPrinted>
  <dcterms:created xsi:type="dcterms:W3CDTF">2016-02-06T01:31:42Z</dcterms:created>
  <dcterms:modified xsi:type="dcterms:W3CDTF">2016-02-06T17:20:25Z</dcterms:modified>
</cp:coreProperties>
</file>